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EGR ECONOM" sheetId="1" r:id="rId1"/>
  </sheets>
  <externalReferences>
    <externalReference r:id="rId2"/>
  </externalReferences>
  <definedNames>
    <definedName name="_xlnm.Print_Area" localSheetId="0">'EGR ECONOM'!$C$3:$J$27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E17" i="1"/>
  <c r="G17" i="1" s="1"/>
  <c r="J17" i="1" s="1"/>
  <c r="I15" i="1"/>
  <c r="H15" i="1"/>
  <c r="G15" i="1"/>
  <c r="J15" i="1" s="1"/>
  <c r="F15" i="1"/>
  <c r="E15" i="1"/>
  <c r="I13" i="1"/>
  <c r="I19" i="1" s="1"/>
  <c r="H13" i="1"/>
  <c r="H19" i="1" s="1"/>
  <c r="G13" i="1"/>
  <c r="G19" i="1" s="1"/>
  <c r="F13" i="1"/>
  <c r="F19" i="1" s="1"/>
  <c r="E13" i="1"/>
  <c r="E19" i="1" s="1"/>
  <c r="C6" i="1"/>
  <c r="C3" i="1"/>
  <c r="J13" i="1" l="1"/>
  <c r="J19" i="1" s="1"/>
</calcChain>
</file>

<file path=xl/sharedStrings.xml><?xml version="1.0" encoding="utf-8"?>
<sst xmlns="http://schemas.openxmlformats.org/spreadsheetml/2006/main" count="17" uniqueCount="17">
  <si>
    <t>Estado Analítico del Ejercicio del Presupuesto de Egresos</t>
  </si>
  <si>
    <t>Clasificación Económica (por Tipo de Gasto)</t>
  </si>
  <si>
    <t>(Miles de Pesos)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</si>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</sst>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/>
    <xf numFmtId="164" fontId="4" fillId="0" borderId="11" xfId="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165" fontId="3" fillId="2" borderId="12" xfId="1" applyNumberFormat="1" applyFont="1" applyFill="1" applyBorder="1" applyAlignment="1">
      <alignment horizontal="right" vertical="center" wrapText="1"/>
    </xf>
    <xf numFmtId="165" fontId="3" fillId="2" borderId="14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4" xfId="1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justify" vertical="center" wrapText="1"/>
    </xf>
    <xf numFmtId="165" fontId="3" fillId="2" borderId="13" xfId="1" applyNumberFormat="1" applyFont="1" applyFill="1" applyBorder="1" applyAlignment="1">
      <alignment horizontal="right" vertical="center" wrapText="1"/>
    </xf>
    <xf numFmtId="165" fontId="5" fillId="2" borderId="13" xfId="1" applyNumberFormat="1" applyFont="1" applyFill="1" applyBorder="1" applyAlignment="1" applyProtection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left" vertical="center" wrapText="1" indent="1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horizontal="left" vertical="center"/>
    </xf>
    <xf numFmtId="164" fontId="4" fillId="0" borderId="3" xfId="1" applyNumberFormat="1" applyFont="1" applyFill="1" applyBorder="1" applyAlignment="1" applyProtection="1">
      <alignment horizontal="left" vertical="center"/>
    </xf>
    <xf numFmtId="164" fontId="4" fillId="0" borderId="4" xfId="1" applyNumberFormat="1" applyFont="1" applyFill="1" applyBorder="1" applyAlignment="1" applyProtection="1">
      <alignment horizontal="left" vertical="center"/>
    </xf>
    <xf numFmtId="164" fontId="4" fillId="0" borderId="5" xfId="1" applyNumberFormat="1" applyFont="1" applyFill="1" applyBorder="1" applyAlignment="1" applyProtection="1">
      <alignment horizontal="left" vertical="center"/>
    </xf>
    <xf numFmtId="164" fontId="4" fillId="0" borderId="6" xfId="1" applyNumberFormat="1" applyFont="1" applyFill="1" applyBorder="1" applyAlignment="1" applyProtection="1">
      <alignment horizontal="left" vertical="center"/>
    </xf>
    <xf numFmtId="164" fontId="4" fillId="0" borderId="8" xfId="1" applyNumberFormat="1" applyFont="1" applyFill="1" applyBorder="1" applyAlignment="1" applyProtection="1">
      <alignment horizontal="left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center" vertical="center"/>
    </xf>
    <xf numFmtId="164" fontId="4" fillId="0" borderId="13" xfId="1" applyNumberFormat="1" applyFont="1" applyFill="1" applyBorder="1" applyAlignment="1" applyProtection="1">
      <alignment horizontal="center" vertical="center"/>
    </xf>
    <xf numFmtId="0" fontId="0" fillId="0" borderId="0" xfId="0" applyBorder="1"/>
    <xf numFmtId="165" fontId="0" fillId="0" borderId="0" xfId="0" applyNumberFormat="1" applyBorder="1"/>
    <xf numFmtId="43" fontId="0" fillId="0" borderId="0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ocuments/SEVAC%202021/ESTADOS%20FINANCIEROS%20TESCHI%20A%20JUNI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 xml:space="preserve">TECNOLÓGICO DE ESTUDIOS SUPERIORES DE CHIMALHUACÁN (TESCHI) </v>
          </cell>
        </row>
        <row r="5">
          <cell r="B5" t="str">
            <v>Del 1 de abril al 30 de junio de 2021</v>
          </cell>
        </row>
        <row r="11">
          <cell r="D11">
            <v>72910.66</v>
          </cell>
          <cell r="E11">
            <v>1319.79</v>
          </cell>
          <cell r="F11">
            <v>74230.45</v>
          </cell>
          <cell r="G11">
            <v>34408.54</v>
          </cell>
        </row>
        <row r="19">
          <cell r="D19">
            <v>12704.76</v>
          </cell>
          <cell r="E19">
            <v>833.79</v>
          </cell>
          <cell r="F19">
            <v>13538.55</v>
          </cell>
          <cell r="G19">
            <v>5581.5399999999991</v>
          </cell>
        </row>
        <row r="29">
          <cell r="D29">
            <v>14120.689999999999</v>
          </cell>
          <cell r="E29">
            <v>-301.62</v>
          </cell>
          <cell r="F29">
            <v>13819.07</v>
          </cell>
          <cell r="G29">
            <v>5860.23</v>
          </cell>
        </row>
        <row r="39">
          <cell r="D39">
            <v>568.6</v>
          </cell>
          <cell r="E39">
            <v>0</v>
          </cell>
          <cell r="F39">
            <v>568.6</v>
          </cell>
          <cell r="G39">
            <v>12.1</v>
          </cell>
        </row>
        <row r="49">
          <cell r="D49">
            <v>13810.2</v>
          </cell>
          <cell r="E49">
            <v>0</v>
          </cell>
          <cell r="F49">
            <v>13810.2</v>
          </cell>
          <cell r="G49">
            <v>453.67</v>
          </cell>
          <cell r="H49">
            <v>453.67</v>
          </cell>
        </row>
        <row r="59">
          <cell r="G59">
            <v>0</v>
          </cell>
        </row>
        <row r="63">
          <cell r="G63">
            <v>0</v>
          </cell>
        </row>
        <row r="71">
          <cell r="G71">
            <v>0</v>
          </cell>
        </row>
        <row r="75">
          <cell r="D75">
            <v>0</v>
          </cell>
          <cell r="G75">
            <v>0</v>
          </cell>
          <cell r="H75">
            <v>0</v>
          </cell>
        </row>
        <row r="83">
          <cell r="H83">
            <v>45806.17</v>
          </cell>
        </row>
      </sheetData>
      <sheetData sheetId="10">
        <row r="15">
          <cell r="I15">
            <v>453.67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J27"/>
  <sheetViews>
    <sheetView tabSelected="1" view="pageBreakPreview" zoomScale="98" zoomScaleNormal="100" zoomScaleSheetLayoutView="98" workbookViewId="0">
      <selection activeCell="F24" sqref="F24"/>
    </sheetView>
  </sheetViews>
  <sheetFormatPr baseColWidth="10" defaultRowHeight="15" x14ac:dyDescent="0.25"/>
  <cols>
    <col min="4" max="4" width="33.28515625" customWidth="1"/>
    <col min="5" max="5" width="13.140625" customWidth="1"/>
    <col min="6" max="6" width="16" customWidth="1"/>
    <col min="7" max="9" width="13.140625" customWidth="1"/>
    <col min="10" max="10" width="15.28515625" customWidth="1"/>
  </cols>
  <sheetData>
    <row r="3" spans="3:10" x14ac:dyDescent="0.25">
      <c r="C3" s="17" t="str">
        <f>+'[1]EGR OBJ GTO'!B2</f>
        <v xml:space="preserve">TECNOLÓGICO DE ESTUDIOS SUPERIORES DE CHIMALHUACÁN (TESCHI) </v>
      </c>
      <c r="D3" s="18"/>
      <c r="E3" s="18"/>
      <c r="F3" s="18"/>
      <c r="G3" s="18"/>
      <c r="H3" s="18"/>
      <c r="I3" s="18"/>
      <c r="J3" s="19"/>
    </row>
    <row r="4" spans="3:10" x14ac:dyDescent="0.25">
      <c r="C4" s="20" t="s">
        <v>0</v>
      </c>
      <c r="D4" s="21"/>
      <c r="E4" s="21"/>
      <c r="F4" s="21"/>
      <c r="G4" s="21"/>
      <c r="H4" s="21"/>
      <c r="I4" s="21"/>
      <c r="J4" s="22"/>
    </row>
    <row r="5" spans="3:10" x14ac:dyDescent="0.25">
      <c r="C5" s="23" t="s">
        <v>1</v>
      </c>
      <c r="D5" s="24"/>
      <c r="E5" s="24"/>
      <c r="F5" s="24"/>
      <c r="G5" s="24"/>
      <c r="H5" s="24"/>
      <c r="I5" s="24"/>
      <c r="J5" s="25"/>
    </row>
    <row r="6" spans="3:10" x14ac:dyDescent="0.25">
      <c r="C6" s="23" t="str">
        <f>+'[1]EGR OBJ GTO'!B5</f>
        <v>Del 1 de abril al 30 de junio de 2021</v>
      </c>
      <c r="D6" s="24"/>
      <c r="E6" s="24"/>
      <c r="F6" s="24"/>
      <c r="G6" s="24"/>
      <c r="H6" s="24"/>
      <c r="I6" s="24"/>
      <c r="J6" s="25"/>
    </row>
    <row r="7" spans="3:10" x14ac:dyDescent="0.25">
      <c r="C7" s="26" t="s">
        <v>2</v>
      </c>
      <c r="D7" s="27"/>
      <c r="E7" s="27"/>
      <c r="F7" s="27"/>
      <c r="G7" s="27"/>
      <c r="H7" s="27"/>
      <c r="I7" s="27"/>
      <c r="J7" s="28"/>
    </row>
    <row r="8" spans="3:10" x14ac:dyDescent="0.25">
      <c r="C8" s="1"/>
      <c r="D8" s="1"/>
      <c r="E8" s="1"/>
      <c r="F8" s="1"/>
      <c r="G8" s="1"/>
      <c r="H8" s="1"/>
      <c r="I8" s="1"/>
      <c r="J8" s="1"/>
    </row>
    <row r="9" spans="3:10" x14ac:dyDescent="0.25">
      <c r="C9" s="29" t="s">
        <v>3</v>
      </c>
      <c r="D9" s="30"/>
      <c r="E9" s="35" t="s">
        <v>4</v>
      </c>
      <c r="F9" s="36"/>
      <c r="G9" s="36"/>
      <c r="H9" s="36"/>
      <c r="I9" s="37"/>
      <c r="J9" s="38" t="s">
        <v>5</v>
      </c>
    </row>
    <row r="10" spans="3:10" ht="24" x14ac:dyDescent="0.25">
      <c r="C10" s="31"/>
      <c r="D10" s="32"/>
      <c r="E10" s="14" t="s">
        <v>6</v>
      </c>
      <c r="F10" s="2" t="s">
        <v>7</v>
      </c>
      <c r="G10" s="14" t="s">
        <v>8</v>
      </c>
      <c r="H10" s="14" t="s">
        <v>9</v>
      </c>
      <c r="I10" s="14" t="s">
        <v>10</v>
      </c>
      <c r="J10" s="39"/>
    </row>
    <row r="11" spans="3:10" x14ac:dyDescent="0.25">
      <c r="C11" s="33"/>
      <c r="D11" s="34"/>
      <c r="E11" s="14">
        <v>1</v>
      </c>
      <c r="F11" s="14">
        <v>2</v>
      </c>
      <c r="G11" s="14" t="s">
        <v>11</v>
      </c>
      <c r="H11" s="14">
        <v>4</v>
      </c>
      <c r="I11" s="14">
        <v>5</v>
      </c>
      <c r="J11" s="14" t="s">
        <v>12</v>
      </c>
    </row>
    <row r="12" spans="3:10" x14ac:dyDescent="0.25">
      <c r="C12" s="3"/>
      <c r="D12" s="4"/>
      <c r="E12" s="5"/>
      <c r="F12" s="5"/>
      <c r="G12" s="5"/>
      <c r="H12" s="5"/>
      <c r="I12" s="5"/>
      <c r="J12" s="5"/>
    </row>
    <row r="13" spans="3:10" x14ac:dyDescent="0.25">
      <c r="C13" s="15" t="s">
        <v>13</v>
      </c>
      <c r="D13" s="16"/>
      <c r="E13" s="6">
        <f>'[1]EGR OBJ GTO'!D11+'[1]EGR OBJ GTO'!D19+'[1]EGR OBJ GTO'!D29+'[1]EGR OBJ GTO'!D39</f>
        <v>100304.71</v>
      </c>
      <c r="F13" s="6">
        <f>'[1]EGR OBJ GTO'!E11+'[1]EGR OBJ GTO'!E19+'[1]EGR OBJ GTO'!E29+'[1]EGR OBJ GTO'!E39</f>
        <v>1851.96</v>
      </c>
      <c r="G13" s="7">
        <f>SUM('[1]EGR OBJ GTO'!F11+'[1]EGR OBJ GTO'!F19+'[1]EGR OBJ GTO'!F29+'[1]EGR OBJ GTO'!F39)</f>
        <v>102156.67000000001</v>
      </c>
      <c r="H13" s="6">
        <f>+'[1]EGR OBJ GTO'!G11+'[1]EGR OBJ GTO'!G19+'[1]EGR OBJ GTO'!G29+'[1]EGR OBJ GTO'!G39</f>
        <v>45862.409999999996</v>
      </c>
      <c r="I13" s="6">
        <f>+'[1]EGR OBJ GTO'!H83-'[1]EGR ECONOM'!I15-I17</f>
        <v>45352.5</v>
      </c>
      <c r="J13" s="7">
        <f>IF(AND(G13&gt;=0,H13&gt;=0),(G13-H13),"-")</f>
        <v>56294.260000000017</v>
      </c>
    </row>
    <row r="14" spans="3:10" x14ac:dyDescent="0.25">
      <c r="C14" s="8"/>
      <c r="D14" s="9"/>
      <c r="E14" s="7"/>
      <c r="F14" s="7"/>
      <c r="G14" s="7"/>
      <c r="H14" s="7"/>
      <c r="I14" s="7"/>
      <c r="J14" s="7"/>
    </row>
    <row r="15" spans="3:10" x14ac:dyDescent="0.25">
      <c r="C15" s="15" t="s">
        <v>14</v>
      </c>
      <c r="D15" s="16"/>
      <c r="E15" s="6">
        <f>'[1]EGR OBJ GTO'!D49</f>
        <v>13810.2</v>
      </c>
      <c r="F15" s="6">
        <f>'[1]EGR OBJ GTO'!E49</f>
        <v>0</v>
      </c>
      <c r="G15" s="7">
        <f>'[1]EGR OBJ GTO'!F49</f>
        <v>13810.2</v>
      </c>
      <c r="H15" s="6">
        <f>+'[1]EGR OBJ GTO'!G49+'[1]EGR OBJ GTO'!G59+'[1]EGR OBJ GTO'!G63+'[1]EGR OBJ GTO'!G71</f>
        <v>453.67</v>
      </c>
      <c r="I15" s="6">
        <f>+'[1]EGR OBJ GTO'!H49</f>
        <v>453.67</v>
      </c>
      <c r="J15" s="7">
        <f>IF(AND(G15&gt;=0,H15&gt;=0),(G15-H15),"-")</f>
        <v>13356.53</v>
      </c>
    </row>
    <row r="16" spans="3:10" x14ac:dyDescent="0.25">
      <c r="C16" s="8"/>
      <c r="D16" s="9"/>
      <c r="E16" s="7"/>
      <c r="F16" s="7"/>
      <c r="G16" s="7"/>
      <c r="H16" s="7"/>
      <c r="I16" s="7"/>
      <c r="J16" s="7"/>
    </row>
    <row r="17" spans="3:10" ht="25.5" customHeight="1" x14ac:dyDescent="0.25">
      <c r="C17" s="15" t="s">
        <v>15</v>
      </c>
      <c r="D17" s="16"/>
      <c r="E17" s="6">
        <f>+'[1]EGR OBJ GTO'!D75</f>
        <v>0</v>
      </c>
      <c r="F17" s="6">
        <v>0</v>
      </c>
      <c r="G17" s="7">
        <f>IF(AND(E17&gt;=0,F17&gt;=0),(E17+F17),"-")</f>
        <v>0</v>
      </c>
      <c r="H17" s="6">
        <f>+'[1]EGR OBJ GTO'!G75</f>
        <v>0</v>
      </c>
      <c r="I17" s="6">
        <f>+'[1]EGR OBJ GTO'!H75</f>
        <v>0</v>
      </c>
      <c r="J17" s="7">
        <f>IF(AND(G17&gt;=0,H17&gt;=0),(G17-H17),"-")</f>
        <v>0</v>
      </c>
    </row>
    <row r="18" spans="3:10" ht="25.5" customHeight="1" x14ac:dyDescent="0.25">
      <c r="C18" s="10"/>
      <c r="D18" s="11"/>
      <c r="E18" s="12"/>
      <c r="F18" s="12"/>
      <c r="G18" s="12"/>
      <c r="H18" s="12"/>
      <c r="I18" s="12"/>
      <c r="J18" s="12"/>
    </row>
    <row r="19" spans="3:10" x14ac:dyDescent="0.25">
      <c r="C19" s="10"/>
      <c r="D19" s="11" t="s">
        <v>16</v>
      </c>
      <c r="E19" s="13">
        <f t="shared" ref="E19:J19" si="0">SUM(E13+E15+E17)</f>
        <v>114114.91</v>
      </c>
      <c r="F19" s="13">
        <f t="shared" si="0"/>
        <v>1851.96</v>
      </c>
      <c r="G19" s="13">
        <f>SUM(G13+G15+G17)</f>
        <v>115966.87000000001</v>
      </c>
      <c r="H19" s="13">
        <f>SUM(H13+H15+H17)</f>
        <v>46316.079999999994</v>
      </c>
      <c r="I19" s="13">
        <f t="shared" si="0"/>
        <v>45806.17</v>
      </c>
      <c r="J19" s="13">
        <f t="shared" si="0"/>
        <v>69650.790000000023</v>
      </c>
    </row>
    <row r="21" spans="3:10" x14ac:dyDescent="0.25">
      <c r="C21" s="40"/>
      <c r="D21" s="40"/>
      <c r="E21" s="41"/>
      <c r="F21" s="41"/>
      <c r="G21" s="41"/>
      <c r="H21" s="40"/>
      <c r="I21" s="41"/>
      <c r="J21" s="40"/>
    </row>
    <row r="22" spans="3:10" x14ac:dyDescent="0.25">
      <c r="C22" s="40"/>
      <c r="D22" s="40"/>
      <c r="E22" s="40"/>
      <c r="F22" s="40"/>
      <c r="G22" s="40"/>
      <c r="H22" s="40"/>
      <c r="I22" s="40"/>
      <c r="J22" s="40"/>
    </row>
    <row r="23" spans="3:10" x14ac:dyDescent="0.25">
      <c r="C23" s="40"/>
      <c r="D23" s="40"/>
      <c r="E23" s="40"/>
      <c r="F23" s="42"/>
      <c r="G23" s="40"/>
      <c r="H23" s="40"/>
      <c r="I23" s="40"/>
      <c r="J23" s="40"/>
    </row>
    <row r="24" spans="3:10" x14ac:dyDescent="0.25">
      <c r="C24" s="40"/>
      <c r="D24" s="40"/>
      <c r="E24" s="40"/>
      <c r="F24" s="40"/>
      <c r="G24" s="40"/>
      <c r="H24" s="40"/>
      <c r="I24" s="40"/>
      <c r="J24" s="40"/>
    </row>
    <row r="25" spans="3:10" x14ac:dyDescent="0.25">
      <c r="C25" s="40"/>
      <c r="D25" s="40"/>
      <c r="E25" s="40"/>
      <c r="F25" s="40"/>
      <c r="G25" s="40"/>
      <c r="H25" s="40"/>
      <c r="I25" s="40"/>
      <c r="J25" s="40"/>
    </row>
    <row r="26" spans="3:10" x14ac:dyDescent="0.25">
      <c r="C26" s="40"/>
      <c r="D26" s="40"/>
      <c r="E26" s="40"/>
      <c r="F26" s="40"/>
      <c r="G26" s="40"/>
      <c r="H26" s="40"/>
      <c r="I26" s="40"/>
      <c r="J26" s="40"/>
    </row>
    <row r="27" spans="3:10" x14ac:dyDescent="0.25">
      <c r="C27" s="40"/>
      <c r="D27" s="40"/>
      <c r="E27" s="40"/>
      <c r="F27" s="40"/>
      <c r="G27" s="40"/>
      <c r="H27" s="40"/>
      <c r="I27" s="40"/>
      <c r="J27" s="40"/>
    </row>
  </sheetData>
  <mergeCells count="11">
    <mergeCell ref="C13:D13"/>
    <mergeCell ref="C15:D15"/>
    <mergeCell ref="C17:D17"/>
    <mergeCell ref="C3:J3"/>
    <mergeCell ref="C4:J4"/>
    <mergeCell ref="C5:J5"/>
    <mergeCell ref="C6:J6"/>
    <mergeCell ref="C7:J7"/>
    <mergeCell ref="C9:D11"/>
    <mergeCell ref="E9:I9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11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ECONOM</vt:lpstr>
      <vt:lpstr>'EGR ECONOM'!Área_de_impresión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2019-10-23T17:11:21Z</dcterms:created>
  <dcterms:modified xsi:type="dcterms:W3CDTF">2021-09-03T18:13:40Z</dcterms:modified>
</cp:coreProperties>
</file>